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<sst xmlns="http://schemas.openxmlformats.org/spreadsheetml/2006/main" count="54" uniqueCount="54">
  <si>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</si>
  <si>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</si>
  <si>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</si>
  <si>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</si>
  <si>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</si>
  <si>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</si>
  <si>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</si>
  <si>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</si>
  <si>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</si>
  <si>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</si>
  <si>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</si>
  <si>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</si>
  <si>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</si>
  <si>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</si>
  <si>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</si>
  <si>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</si>
  <si>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</si>
  <si>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</si>
  <si>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</si>
  <si>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</si>
  <si>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</si>
  <si>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</si>
  <si>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</si>
  <si>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</si>
  <si>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</si>
  <si>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</si>
  <si>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</si>
  <si>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</si>
  <si>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</si>
  <si>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</si>
  <si>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</si>
  <si>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</si>
  <si>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</si>
  <si>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</si>
  <si>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</si>
  <si>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</si>
  <si>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</si>
  <si>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</si>
  <si>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</si>
  <si>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</si>
  <si>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</si>
  <si>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</si>
  <si>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</si>
  <si>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</si>
  <si>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</si>
  <si>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</si>
  <si>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</si>
  <si>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</si>
  <si>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</si>
  <si>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</si>
  <si>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</si>
  <si>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</si>
  <si>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</si>
  <si>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02 березня 2020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</si>
</sst>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</numFmts>
  <fonts count="38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6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174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1" fillId="26" borderId="12" xfId="58" applyFont="1" applyFill="1" applyBorder="1" applyAlignment="1" applyProtection="1">
      <alignment horizontal="right" wrapText="1"/>
      <protection/>
    </xf>
    <xf numFmtId="174" fontId="24" fillId="26" borderId="12" xfId="58" applyNumberFormat="1" applyFont="1" applyFill="1" applyBorder="1" applyAlignment="1">
      <alignment horizontal="right" wrapText="1" shrinkToFit="1"/>
      <protection/>
    </xf>
    <xf numFmtId="49" fontId="22" fillId="0" borderId="18" xfId="58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8" applyFont="1" applyFill="1" applyBorder="1" applyAlignment="1" applyProtection="1">
      <alignment horizontal="right" wrapText="1"/>
      <protection/>
    </xf>
    <xf numFmtId="174" fontId="25" fillId="0" borderId="19" xfId="58" applyNumberFormat="1" applyFont="1" applyFill="1" applyBorder="1" applyAlignment="1">
      <alignment horizontal="right" wrapText="1" shrinkToFit="1"/>
      <protection/>
    </xf>
    <xf numFmtId="174" fontId="25" fillId="0" borderId="20" xfId="58" applyNumberFormat="1" applyFont="1" applyFill="1" applyBorder="1" applyAlignment="1">
      <alignment horizontal="right" wrapText="1" shrinkToFi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27" borderId="12" xfId="64" applyFont="1" applyFill="1" applyBorder="1" applyAlignment="1" applyProtection="1">
      <alignment horizontal="right" wrapText="1"/>
      <protection/>
    </xf>
    <xf numFmtId="174" fontId="24" fillId="27" borderId="22" xfId="58" applyNumberFormat="1" applyFont="1" applyFill="1" applyBorder="1" applyAlignment="1">
      <alignment horizontal="right" wrapText="1" shrinkToFit="1"/>
      <protection/>
    </xf>
    <xf numFmtId="0" fontId="25" fillId="0" borderId="23" xfId="58" applyFont="1" applyBorder="1" applyAlignment="1">
      <alignment horizontal="right" wrapText="1"/>
      <protection/>
    </xf>
    <xf numFmtId="0" fontId="25" fillId="0" borderId="17" xfId="58" applyFont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27" borderId="25" xfId="64" applyFont="1" applyFill="1" applyBorder="1" applyAlignment="1" applyProtection="1">
      <alignment horizontal="right" wrapText="1"/>
      <protection/>
    </xf>
    <xf numFmtId="174" fontId="24" fillId="27" borderId="25" xfId="58" applyNumberFormat="1" applyFont="1" applyFill="1" applyBorder="1" applyAlignment="1">
      <alignment horizontal="right" wrapText="1" shrinkToFit="1"/>
      <protection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25" fillId="0" borderId="19" xfId="58" applyFont="1" applyFill="1" applyBorder="1" applyAlignment="1" applyProtection="1">
      <alignment horizontal="right" wrapText="1"/>
      <protection/>
    </xf>
    <xf numFmtId="0" fontId="25" fillId="0" borderId="14" xfId="58" applyFont="1" applyFill="1" applyBorder="1" applyAlignment="1" applyProtection="1">
      <alignment horizontal="right" wrapText="1"/>
      <protection/>
    </xf>
    <xf numFmtId="0" fontId="24" fillId="26" borderId="12" xfId="58" applyFont="1" applyFill="1" applyBorder="1" applyAlignment="1" applyProtection="1">
      <alignment horizontal="right" wrapText="1"/>
      <protection/>
    </xf>
    <xf numFmtId="0" fontId="25" fillId="0" borderId="26" xfId="58" applyFont="1" applyFill="1" applyBorder="1" applyAlignment="1" applyProtection="1">
      <alignment horizontal="right" wrapText="1"/>
      <protection/>
    </xf>
    <xf numFmtId="0" fontId="25" fillId="0" borderId="14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5" fillId="0" borderId="27" xfId="58" applyFont="1" applyBorder="1" applyAlignment="1">
      <alignment horizontal="right" wrapText="1"/>
      <protection/>
    </xf>
    <xf numFmtId="0" fontId="25" fillId="0" borderId="14" xfId="58" applyFont="1" applyBorder="1" applyAlignment="1">
      <alignment horizontal="right" wrapText="1"/>
      <protection/>
    </xf>
    <xf numFmtId="0" fontId="25" fillId="0" borderId="19" xfId="58" applyFont="1" applyBorder="1" applyAlignment="1">
      <alignment horizontal="right" wrapText="1"/>
      <protection/>
    </xf>
    <xf numFmtId="177" fontId="24" fillId="0" borderId="14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8" xfId="64" applyFont="1" applyFill="1" applyBorder="1" applyAlignment="1" applyProtection="1">
      <alignment horizontal="center" vertical="center" wrapText="1"/>
      <protection/>
    </xf>
    <xf numFmtId="0" fontId="24" fillId="0" borderId="21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8" xfId="64" applyFont="1" applyFill="1" applyBorder="1" applyAlignment="1" applyProtection="1">
      <alignment horizontal="center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4" xfId="58" applyFont="1" applyFill="1" applyBorder="1" applyAlignment="1" applyProtection="1">
      <alignment horizontal="left" wrapText="1"/>
      <protection/>
    </xf>
    <xf numFmtId="177" fontId="37" fillId="0" borderId="14" xfId="54" applyNumberFormat="1" applyFont="1" applyFill="1" applyBorder="1">
      <alignment/>
      <protection/>
    </xf>
    <xf numFmtId="174" fontId="25" fillId="0" borderId="29" xfId="58" applyNumberFormat="1" applyFont="1" applyFill="1" applyBorder="1" applyAlignment="1">
      <alignment horizontal="right" wrapText="1" shrinkToFit="1"/>
      <protection/>
    </xf>
    <xf numFmtId="49" fontId="25" fillId="0" borderId="18" xfId="58" applyNumberFormat="1" applyFont="1" applyFill="1" applyBorder="1" applyAlignment="1" applyProtection="1">
      <alignment horizontal="right"/>
      <protection/>
    </xf>
    <xf numFmtId="0" fontId="25" fillId="0" borderId="26" xfId="58" applyFont="1" applyFill="1" applyBorder="1" applyAlignment="1" applyProtection="1">
      <alignment horizontal="left" wrapText="1"/>
      <protection/>
    </xf>
    <xf numFmtId="174" fontId="25" fillId="0" borderId="30" xfId="58" applyNumberFormat="1" applyFont="1" applyFill="1" applyBorder="1" applyAlignment="1">
      <alignment horizontal="right" wrapText="1" shrinkToFi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6">
      <selection activeCell="C32" sqref="C30:C32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3" t="s">
        <v>23</v>
      </c>
      <c r="B1" s="63"/>
      <c r="C1" s="63"/>
      <c r="D1" s="63"/>
      <c r="E1" s="63"/>
    </row>
    <row r="2" spans="1:5" ht="22.5">
      <c r="A2" s="63" t="s">
        <v>53</v>
      </c>
      <c r="B2" s="63"/>
      <c r="C2" s="63"/>
      <c r="D2" s="63"/>
      <c r="E2" s="63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4" t="s">
        <v>6</v>
      </c>
      <c r="B5" s="65"/>
      <c r="C5" s="65"/>
      <c r="D5" s="65"/>
      <c r="E5" s="66"/>
    </row>
    <row r="6" spans="1:5" ht="29.25" customHeight="1" thickBot="1">
      <c r="A6" s="14">
        <v>10000000</v>
      </c>
      <c r="B6" s="15" t="s">
        <v>2</v>
      </c>
      <c r="C6" s="16">
        <f>C7+C8+C9</f>
        <v>4005</v>
      </c>
      <c r="D6" s="16">
        <f>D7+D8+D9</f>
        <v>5285.030849999999</v>
      </c>
      <c r="E6" s="17">
        <f aca="true" t="shared" si="0" ref="E6:E23">D6/C6*100</f>
        <v>131.9608202247191</v>
      </c>
    </row>
    <row r="7" spans="1:5" ht="38.25" customHeight="1">
      <c r="A7" s="26">
        <v>11010000</v>
      </c>
      <c r="B7" s="51" t="s">
        <v>10</v>
      </c>
      <c r="C7" s="24">
        <v>3900</v>
      </c>
      <c r="D7" s="24">
        <v>4939.2</v>
      </c>
      <c r="E7" s="27">
        <f t="shared" si="0"/>
        <v>126.64615384615384</v>
      </c>
    </row>
    <row r="8" spans="1:5" ht="39" customHeight="1">
      <c r="A8" s="28" t="s">
        <v>22</v>
      </c>
      <c r="B8" s="52" t="s">
        <v>21</v>
      </c>
      <c r="C8" s="24"/>
      <c r="D8" s="24">
        <v>5.2</v>
      </c>
      <c r="E8" s="27"/>
    </row>
    <row r="9" spans="1:5" ht="39" customHeight="1" thickBot="1">
      <c r="A9" s="28">
        <v>13000000</v>
      </c>
      <c r="B9" s="52" t="s">
        <v>48</v>
      </c>
      <c r="C9" s="24">
        <v>105</v>
      </c>
      <c r="D9" s="24">
        <v>340.63085</v>
      </c>
      <c r="E9" s="27" t="s">
        <v>52</v>
      </c>
    </row>
    <row r="10" spans="1:5" ht="27" customHeight="1" thickBot="1">
      <c r="A10" s="29">
        <v>20000000</v>
      </c>
      <c r="B10" s="53" t="s">
        <v>3</v>
      </c>
      <c r="C10" s="31">
        <f>C11+C14+C12+C13</f>
        <v>62</v>
      </c>
      <c r="D10" s="31">
        <f>D11+D14+D12+D13</f>
        <v>110.89999999999999</v>
      </c>
      <c r="E10" s="27">
        <f t="shared" si="0"/>
        <v>178.87096774193546</v>
      </c>
    </row>
    <row r="11" spans="1:5" ht="59.25" customHeight="1">
      <c r="A11" s="26" t="s">
        <v>24</v>
      </c>
      <c r="B11" s="51" t="s">
        <v>25</v>
      </c>
      <c r="C11" s="25">
        <v>0</v>
      </c>
      <c r="D11" s="24">
        <v>6.4</v>
      </c>
      <c r="E11" s="27"/>
    </row>
    <row r="12" spans="1:9" ht="41.25" customHeight="1">
      <c r="A12" s="28" t="s">
        <v>28</v>
      </c>
      <c r="B12" s="52" t="s">
        <v>29</v>
      </c>
      <c r="C12" s="25">
        <v>42</v>
      </c>
      <c r="D12" s="24">
        <v>62.8</v>
      </c>
      <c r="E12" s="27">
        <f t="shared" si="0"/>
        <v>149.52380952380952</v>
      </c>
      <c r="I12" s="6"/>
    </row>
    <row r="13" spans="1:5" ht="54.75" customHeight="1">
      <c r="A13" s="32" t="s">
        <v>49</v>
      </c>
      <c r="B13" s="54" t="s">
        <v>50</v>
      </c>
      <c r="C13" s="33">
        <v>20</v>
      </c>
      <c r="D13" s="24">
        <v>21.7</v>
      </c>
      <c r="E13" s="27">
        <f t="shared" si="0"/>
        <v>108.5</v>
      </c>
    </row>
    <row r="14" spans="1:5" ht="41.25" customHeight="1" thickBot="1">
      <c r="A14" s="32" t="s">
        <v>26</v>
      </c>
      <c r="B14" s="54" t="s">
        <v>27</v>
      </c>
      <c r="C14" s="25">
        <v>0</v>
      </c>
      <c r="D14" s="24">
        <v>20</v>
      </c>
      <c r="E14" s="27"/>
    </row>
    <row r="15" spans="1:5" ht="28.5" customHeight="1" hidden="1" thickBot="1">
      <c r="A15" s="29" t="s">
        <v>37</v>
      </c>
      <c r="B15" s="30" t="s">
        <v>38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76.5" hidden="1" thickBot="1">
      <c r="A16" s="26" t="s">
        <v>39</v>
      </c>
      <c r="B16" s="34" t="s">
        <v>40</v>
      </c>
      <c r="C16" s="35"/>
      <c r="D16" s="36"/>
      <c r="E16" s="27" t="e">
        <f t="shared" si="0"/>
        <v>#DIV/0!</v>
      </c>
    </row>
    <row r="17" spans="1:5" ht="19.5" thickBot="1">
      <c r="A17" s="37"/>
      <c r="B17" s="38" t="s">
        <v>8</v>
      </c>
      <c r="C17" s="39">
        <f>C6+C10+C15</f>
        <v>4067</v>
      </c>
      <c r="D17" s="39">
        <f>D6+D10+D15</f>
        <v>5395.930849999999</v>
      </c>
      <c r="E17" s="27">
        <f t="shared" si="0"/>
        <v>132.67594910253254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16258.1</v>
      </c>
      <c r="D18" s="31">
        <f>D19+D22+D20+D21</f>
        <v>15945.4</v>
      </c>
      <c r="E18" s="27">
        <f t="shared" si="0"/>
        <v>98.07665102318228</v>
      </c>
    </row>
    <row r="19" spans="1:5" s="22" customFormat="1" ht="39.75" customHeight="1">
      <c r="A19" s="40">
        <v>41020000</v>
      </c>
      <c r="B19" s="58" t="s">
        <v>42</v>
      </c>
      <c r="C19" s="55">
        <v>1022.2</v>
      </c>
      <c r="D19" s="55">
        <v>1022.2</v>
      </c>
      <c r="E19" s="27">
        <f t="shared" si="0"/>
        <v>100</v>
      </c>
    </row>
    <row r="20" spans="1:5" s="22" customFormat="1" ht="39.75" customHeight="1">
      <c r="A20" s="41">
        <v>41030000</v>
      </c>
      <c r="B20" s="59" t="s">
        <v>43</v>
      </c>
      <c r="C20" s="24">
        <v>5357.6</v>
      </c>
      <c r="D20" s="24">
        <v>5357.6</v>
      </c>
      <c r="E20" s="27">
        <f t="shared" si="0"/>
        <v>100</v>
      </c>
    </row>
    <row r="21" spans="1:5" s="22" customFormat="1" ht="39.75" customHeight="1">
      <c r="A21" s="41">
        <v>41040000</v>
      </c>
      <c r="B21" s="60" t="s">
        <v>44</v>
      </c>
      <c r="C21" s="55">
        <v>1498.4</v>
      </c>
      <c r="D21" s="55">
        <v>1361.8</v>
      </c>
      <c r="E21" s="27">
        <f t="shared" si="0"/>
        <v>90.88360918312867</v>
      </c>
    </row>
    <row r="22" spans="1:9" s="22" customFormat="1" ht="39.75" customHeight="1" thickBot="1">
      <c r="A22" s="41">
        <v>41050000</v>
      </c>
      <c r="B22" s="59" t="s">
        <v>45</v>
      </c>
      <c r="C22" s="55">
        <v>8379.9</v>
      </c>
      <c r="D22" s="55">
        <v>8203.8</v>
      </c>
      <c r="E22" s="27">
        <f t="shared" si="0"/>
        <v>97.89854294203988</v>
      </c>
      <c r="G22" s="23"/>
      <c r="H22" s="23"/>
      <c r="I22" s="23"/>
    </row>
    <row r="23" spans="1:9" ht="29.25" customHeight="1" thickBot="1">
      <c r="A23" s="42"/>
      <c r="B23" s="43" t="s">
        <v>9</v>
      </c>
      <c r="C23" s="44">
        <f>C18+C17</f>
        <v>20325.1</v>
      </c>
      <c r="D23" s="44">
        <f>D18+D17</f>
        <v>21341.33085</v>
      </c>
      <c r="E23" s="27">
        <f t="shared" si="0"/>
        <v>104.9998811813964</v>
      </c>
      <c r="G23" s="8"/>
      <c r="H23" s="8"/>
      <c r="I23" s="7"/>
    </row>
    <row r="24" spans="1:9" s="18" customFormat="1" ht="41.25" customHeight="1" thickBot="1">
      <c r="A24" s="45"/>
      <c r="B24" s="46" t="s">
        <v>51</v>
      </c>
      <c r="C24" s="47"/>
      <c r="D24" s="47">
        <v>0</v>
      </c>
      <c r="E24" s="27"/>
      <c r="G24" s="19"/>
      <c r="H24" s="19"/>
      <c r="I24" s="19"/>
    </row>
    <row r="25" spans="1:5" s="57" customFormat="1" ht="21.75" customHeight="1" thickBot="1">
      <c r="A25" s="67" t="s">
        <v>11</v>
      </c>
      <c r="B25" s="68"/>
      <c r="C25" s="68"/>
      <c r="D25" s="68"/>
      <c r="E25" s="69"/>
    </row>
    <row r="26" spans="1:5" s="56" customFormat="1" ht="22.5" customHeight="1">
      <c r="A26" s="70" t="s">
        <v>30</v>
      </c>
      <c r="B26" s="71" t="s">
        <v>12</v>
      </c>
      <c r="C26" s="72">
        <v>1067.362</v>
      </c>
      <c r="D26" s="72">
        <v>643.04903</v>
      </c>
      <c r="E26" s="73">
        <f aca="true" t="shared" si="1" ref="E26:E34">IF(C26=0,"",IF(D26/C26*100&gt;=200,"В/100",D26/C26*100))</f>
        <v>60.246573327512124</v>
      </c>
    </row>
    <row r="27" spans="1:5" s="56" customFormat="1" ht="30" customHeight="1">
      <c r="A27" s="70" t="s">
        <v>31</v>
      </c>
      <c r="B27" s="71" t="s">
        <v>13</v>
      </c>
      <c r="C27" s="72">
        <v>10030.610999999999</v>
      </c>
      <c r="D27" s="72">
        <v>7708.17401</v>
      </c>
      <c r="E27" s="73">
        <f t="shared" si="1"/>
        <v>76.84650526274022</v>
      </c>
    </row>
    <row r="28" spans="1:5" s="56" customFormat="1" ht="19.5" customHeight="1">
      <c r="A28" s="70" t="s">
        <v>32</v>
      </c>
      <c r="B28" s="71" t="s">
        <v>14</v>
      </c>
      <c r="C28" s="72">
        <v>14601.735</v>
      </c>
      <c r="D28" s="72">
        <v>10118.51315</v>
      </c>
      <c r="E28" s="73">
        <f t="shared" si="1"/>
        <v>69.29664967895938</v>
      </c>
    </row>
    <row r="29" spans="1:5" s="56" customFormat="1" ht="42" customHeight="1">
      <c r="A29" s="70" t="s">
        <v>33</v>
      </c>
      <c r="B29" s="71" t="s">
        <v>19</v>
      </c>
      <c r="C29" s="72">
        <v>1339.0309999999997</v>
      </c>
      <c r="D29" s="72">
        <v>1032.3167100000003</v>
      </c>
      <c r="E29" s="73">
        <f t="shared" si="1"/>
        <v>77.09430998983598</v>
      </c>
    </row>
    <row r="30" spans="1:5" s="56" customFormat="1" ht="25.5" customHeight="1">
      <c r="A30" s="70" t="s">
        <v>34</v>
      </c>
      <c r="B30" s="71" t="s">
        <v>15</v>
      </c>
      <c r="C30" s="72">
        <v>550.168</v>
      </c>
      <c r="D30" s="72">
        <v>373.75111</v>
      </c>
      <c r="E30" s="73">
        <f>IF(C30=0,"",IF(D30/C30*100&gt;=200,"В/100",D30/C30*100))</f>
        <v>67.9339965246979</v>
      </c>
    </row>
    <row r="31" spans="1:5" s="56" customFormat="1" ht="25.5" customHeight="1">
      <c r="A31" s="70" t="s">
        <v>35</v>
      </c>
      <c r="B31" s="71" t="s">
        <v>16</v>
      </c>
      <c r="C31" s="72">
        <v>498.2</v>
      </c>
      <c r="D31" s="72">
        <v>192.09389000000002</v>
      </c>
      <c r="E31" s="73">
        <f>IF(C31=0,"",IF(D31/C31*100&gt;=200,"В/100",D31/C31*100))</f>
        <v>38.55758530710558</v>
      </c>
    </row>
    <row r="32" spans="1:5" s="56" customFormat="1" ht="30" customHeight="1">
      <c r="A32" s="70" t="s">
        <v>36</v>
      </c>
      <c r="B32" s="71" t="s">
        <v>47</v>
      </c>
      <c r="C32" s="72">
        <v>151</v>
      </c>
      <c r="D32" s="72">
        <v>0</v>
      </c>
      <c r="E32" s="73">
        <f t="shared" si="1"/>
        <v>0</v>
      </c>
    </row>
    <row r="33" spans="1:5" s="56" customFormat="1" ht="40.5" customHeight="1" thickBot="1">
      <c r="A33" s="74" t="s">
        <v>46</v>
      </c>
      <c r="B33" s="75" t="s">
        <v>17</v>
      </c>
      <c r="C33" s="72">
        <v>481.907</v>
      </c>
      <c r="D33" s="72">
        <v>481.907</v>
      </c>
      <c r="E33" s="76">
        <f t="shared" si="1"/>
        <v>100</v>
      </c>
    </row>
    <row r="34" spans="1:5" s="20" customFormat="1" ht="23.25" customHeight="1" thickBot="1">
      <c r="A34" s="49"/>
      <c r="B34" s="50" t="s">
        <v>18</v>
      </c>
      <c r="C34" s="61">
        <f>SUM(C26:C33)</f>
        <v>28720.014</v>
      </c>
      <c r="D34" s="62">
        <f>SUM(D26:D33)</f>
        <v>20549.8049</v>
      </c>
      <c r="E34" s="48">
        <f t="shared" si="1"/>
        <v>71.55221059432631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2020-03-04T14:51:58Z</dcterms:modified>
  <cp:category/>
  <cp:version/>
  <cp:contentType/>
  <cp:contentStatus/>
</cp:coreProperties>
</file>